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pa.BELRUS\Desktop\Железняков\Стройка\Проект бассейн\"/>
    </mc:Choice>
  </mc:AlternateContent>
  <xr:revisionPtr revIDLastSave="0" documentId="13_ncr:1_{2289DC88-9258-4B1E-9DD9-BBE69B7BAB2F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Лист1 (2)" sheetId="1" state="hidden" r:id="rId1"/>
    <sheet name="Лист1 (3)" sheetId="2" r:id="rId2"/>
    <sheet name="график" sheetId="3" r:id="rId3"/>
  </sheets>
  <definedNames>
    <definedName name="_xlnm.Print_Area" localSheetId="2">график!$A$1:$H$39</definedName>
    <definedName name="_xlnm.Print_Area" localSheetId="0">'Лист1 (2)'!$A$1:$F$31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C23" i="3" l="1"/>
  <c r="C25" i="3" l="1"/>
  <c r="B23" i="3"/>
  <c r="H23" i="3"/>
  <c r="D25" i="3"/>
  <c r="F23" i="3"/>
  <c r="G23" i="3"/>
  <c r="B25" i="3" l="1"/>
  <c r="G25" i="3"/>
  <c r="F25" i="3"/>
  <c r="H25" i="3" l="1"/>
  <c r="E23" i="3"/>
  <c r="E50" i="3"/>
  <c r="B50" i="3"/>
  <c r="F48" i="3"/>
  <c r="F47" i="3"/>
  <c r="F46" i="3"/>
  <c r="F45" i="3"/>
  <c r="F44" i="3"/>
  <c r="E25" i="3" l="1"/>
  <c r="E27" i="3" s="1"/>
  <c r="F50" i="3"/>
  <c r="D40" i="2"/>
  <c r="D39" i="2"/>
  <c r="D38" i="2"/>
  <c r="D37" i="2"/>
  <c r="D36" i="2"/>
  <c r="C42" i="2"/>
  <c r="B42" i="2"/>
  <c r="D42" i="2" l="1"/>
  <c r="F16" i="2"/>
  <c r="F17" i="2" s="1"/>
  <c r="D12" i="2"/>
  <c r="C12" i="2" s="1"/>
  <c r="B17" i="2" s="1"/>
  <c r="E11" i="2"/>
  <c r="C11" i="2" s="1"/>
  <c r="C16" i="2"/>
  <c r="C15" i="2"/>
  <c r="C14" i="2"/>
  <c r="C13" i="2"/>
  <c r="D17" i="2" l="1"/>
  <c r="C17" i="2"/>
  <c r="E17" i="2"/>
  <c r="C15" i="1"/>
  <c r="F15" i="1"/>
  <c r="D16" i="1" l="1"/>
  <c r="E16" i="1"/>
  <c r="B16" i="1"/>
  <c r="C16" i="1" l="1"/>
  <c r="F16" i="1"/>
</calcChain>
</file>

<file path=xl/sharedStrings.xml><?xml version="1.0" encoding="utf-8"?>
<sst xmlns="http://schemas.openxmlformats.org/spreadsheetml/2006/main" count="117" uniqueCount="61">
  <si>
    <t>к договору строительного подряда</t>
  </si>
  <si>
    <t>от 7 февраля 2022г. № 01-28-01Д</t>
  </si>
  <si>
    <t>(наименование объекта)</t>
  </si>
  <si>
    <t>Месяцы строительства</t>
  </si>
  <si>
    <t>Стоимость работ по графику, тыс. рублей</t>
  </si>
  <si>
    <t>всего</t>
  </si>
  <si>
    <t>в том числе</t>
  </si>
  <si>
    <t>февраль</t>
  </si>
  <si>
    <t>март</t>
  </si>
  <si>
    <t>апрель</t>
  </si>
  <si>
    <t>май</t>
  </si>
  <si>
    <t>оплата за выполненные работы</t>
  </si>
  <si>
    <t>Всего</t>
  </si>
  <si>
    <t>Подрядчик</t>
  </si>
  <si>
    <t>Заказчик</t>
  </si>
  <si>
    <t>______________________________</t>
  </si>
  <si>
    <t>(инициалы, фамилия)</t>
  </si>
  <si>
    <t>Дата ____ ______________</t>
  </si>
  <si>
    <t>(должность)</t>
  </si>
  <si>
    <t>(подпись)</t>
  </si>
  <si>
    <t>2022г</t>
  </si>
  <si>
    <t>Оплата за оборудование</t>
  </si>
  <si>
    <t>Директор ГУ санаторий "Белая Русь"</t>
  </si>
  <si>
    <t>А.А. Шапетько</t>
  </si>
  <si>
    <t>Директор ООО «Южная лифтовая компания»</t>
  </si>
  <si>
    <t xml:space="preserve">В.В. Солодунов </t>
  </si>
  <si>
    <t>на замену двух  лифтов  электрических пассажирских в здании спального корпуса (центральный холл) ГУ Санаторий «Белая Русь»</t>
  </si>
  <si>
    <t>График платежей при выполнении работ</t>
  </si>
  <si>
    <t>аванс</t>
  </si>
  <si>
    <t>Приложение № 6</t>
  </si>
  <si>
    <t>Сумма платежей,  рублей</t>
  </si>
  <si>
    <t>к договору подряда</t>
  </si>
  <si>
    <t>Период строительства</t>
  </si>
  <si>
    <t>Всего:</t>
  </si>
  <si>
    <t>декабрь 2022 года</t>
  </si>
  <si>
    <t>февраль 2023 года</t>
  </si>
  <si>
    <t>март 2023 года</t>
  </si>
  <si>
    <t>апрель 2023 года</t>
  </si>
  <si>
    <t>май 2023 года</t>
  </si>
  <si>
    <t>июнь 2023 года</t>
  </si>
  <si>
    <t>от 09.11.2022 г. № 01-28-42Д</t>
  </si>
  <si>
    <t>630 кг</t>
  </si>
  <si>
    <t>2000 кг</t>
  </si>
  <si>
    <t>Демонтаж</t>
  </si>
  <si>
    <t>Монтаж</t>
  </si>
  <si>
    <t>Пусконаладочные работы</t>
  </si>
  <si>
    <t>Прочие</t>
  </si>
  <si>
    <t>Тех. Осведетельств.</t>
  </si>
  <si>
    <t>итого</t>
  </si>
  <si>
    <t>по объекту: "Замена трех  лифтов  электрических пассажирских в здании спального корпуса, в здании спального корпуса (центральный холл), в медицинском корпусе  ГУ Санаторий "Белая Русь"</t>
  </si>
  <si>
    <t>Стоимость работ по графику,  рублей</t>
  </si>
  <si>
    <t>График платежей</t>
  </si>
  <si>
    <t>оборудование</t>
  </si>
  <si>
    <t>строительно-монтажные работы</t>
  </si>
  <si>
    <t>оплата за оборудование</t>
  </si>
  <si>
    <t>по объекту: «Текущий ремонт закрытого бассейна ГУ санатория «Белая Русь» 1-й этап»</t>
  </si>
  <si>
    <t>Итого 2026 год</t>
  </si>
  <si>
    <t xml:space="preserve">Директор </t>
  </si>
  <si>
    <t>С.М.Северин</t>
  </si>
  <si>
    <t xml:space="preserve">№_______от "____"___________2026 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</si>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</sst>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\ _₽_-;\-* #,##0.0\ _₽_-;_-* &quot;-&quot;??\ _₽_-;_-@_-"/>
    <numFmt numFmtId="166" formatCode="0.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i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" fillId="0" borderId="8" xfId="0" applyFont="1" applyBorder="1"/>
    <xf numFmtId="2" fontId="0" fillId="0" borderId="8" xfId="0" applyNumberFormat="1" applyBorder="1"/>
    <xf numFmtId="165" fontId="0" fillId="0" borderId="8" xfId="1" applyNumberFormat="1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vertical="center"/>
    </xf>
    <xf numFmtId="164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16" xfId="1" applyFont="1" applyBorder="1" applyAlignment="1">
      <alignment horizontal="center" vertical="center"/>
    </xf>
    <xf numFmtId="164" fontId="11" fillId="0" borderId="8" xfId="1" applyFont="1" applyBorder="1" applyAlignment="1">
      <alignment horizontal="center" vertical="center"/>
    </xf>
    <xf numFmtId="164" fontId="11" fillId="0" borderId="12" xfId="1" applyFont="1" applyBorder="1" applyAlignment="1">
      <alignment horizontal="center" vertical="center"/>
    </xf>
    <xf numFmtId="164" fontId="11" fillId="0" borderId="0" xfId="0" applyNumberFormat="1" applyFont="1"/>
    <xf numFmtId="164" fontId="11" fillId="0" borderId="19" xfId="1" applyFont="1" applyBorder="1" applyAlignment="1">
      <alignment horizontal="center" vertical="center"/>
    </xf>
    <xf numFmtId="164" fontId="11" fillId="0" borderId="20" xfId="1" applyFont="1" applyBorder="1" applyAlignment="1">
      <alignment horizontal="center" vertical="center"/>
    </xf>
    <xf numFmtId="164" fontId="11" fillId="0" borderId="21" xfId="1" applyFont="1" applyBorder="1" applyAlignment="1">
      <alignment horizontal="center" vertical="center"/>
    </xf>
    <xf numFmtId="164" fontId="11" fillId="0" borderId="22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0" fontId="15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vertical="center" wrapText="1"/>
    </xf>
    <xf numFmtId="4" fontId="11" fillId="0" borderId="0" xfId="0" applyNumberFormat="1" applyFont="1"/>
    <xf numFmtId="0" fontId="12" fillId="0" borderId="0" xfId="0" applyFont="1" applyAlignment="1">
      <alignment horizontal="justify" vertical="center"/>
    </xf>
    <xf numFmtId="164" fontId="15" fillId="0" borderId="0" xfId="0" applyNumberFormat="1" applyFont="1"/>
    <xf numFmtId="164" fontId="6" fillId="0" borderId="0" xfId="0" applyNumberFormat="1" applyFont="1"/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vertical="center" wrapText="1"/>
    </xf>
    <xf numFmtId="4" fontId="15" fillId="0" borderId="0" xfId="0" applyNumberFormat="1" applyFont="1"/>
    <xf numFmtId="4" fontId="6" fillId="0" borderId="0" xfId="0" applyNumberFormat="1" applyFont="1"/>
    <xf numFmtId="166" fontId="15" fillId="0" borderId="0" xfId="0" applyNumberFormat="1" applyFont="1"/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" fontId="11" fillId="0" borderId="8" xfId="0" applyNumberFormat="1" applyFont="1" applyBorder="1" applyAlignment="1">
      <alignment horizontal="center" vertical="center" wrapText="1"/>
    </xf>
    <xf numFmtId="164" fontId="2" fillId="2" borderId="8" xfId="2" applyNumberFormat="1" applyFont="1" applyFill="1" applyBorder="1" applyAlignment="1">
      <alignment horizontal="center" vertical="center" wrapText="1"/>
    </xf>
    <xf numFmtId="164" fontId="2" fillId="2" borderId="8" xfId="2" applyNumberFormat="1" applyFont="1" applyFill="1" applyBorder="1" applyAlignment="1">
      <alignment vertical="center" wrapText="1"/>
    </xf>
    <xf numFmtId="164" fontId="11" fillId="0" borderId="8" xfId="2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4" fontId="3" fillId="2" borderId="8" xfId="2" applyNumberFormat="1" applyFont="1" applyFill="1" applyBorder="1" applyAlignment="1">
      <alignment horizontal="center" vertical="center" wrapText="1"/>
    </xf>
    <xf numFmtId="164" fontId="3" fillId="2" borderId="8" xfId="2" applyNumberFormat="1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view="pageBreakPreview" zoomScale="84" zoomScaleNormal="100" zoomScaleSheetLayoutView="84" workbookViewId="0">
      <selection activeCell="A5" sqref="A5:F5"/>
    </sheetView>
  </sheetViews>
  <sheetFormatPr defaultRowHeight="15" x14ac:dyDescent="0.25"/>
  <cols>
    <col min="1" max="1" width="12.85546875" customWidth="1"/>
    <col min="2" max="2" width="13.5703125" customWidth="1"/>
    <col min="3" max="3" width="13.7109375" customWidth="1"/>
    <col min="4" max="4" width="14.42578125" customWidth="1"/>
    <col min="5" max="5" width="16.140625" customWidth="1"/>
    <col min="6" max="6" width="18.85546875" customWidth="1"/>
    <col min="7" max="9" width="10.85546875" customWidth="1"/>
    <col min="10" max="10" width="12.85546875" customWidth="1"/>
    <col min="11" max="11" width="19" bestFit="1" customWidth="1"/>
    <col min="12" max="12" width="10.28515625" bestFit="1" customWidth="1"/>
    <col min="13" max="13" width="13.28515625" bestFit="1" customWidth="1"/>
    <col min="14" max="14" width="12" bestFit="1" customWidth="1"/>
  </cols>
  <sheetData>
    <row r="1" spans="1:9" ht="15.75" x14ac:dyDescent="0.25">
      <c r="A1" s="64" t="s">
        <v>29</v>
      </c>
      <c r="B1" s="64"/>
      <c r="C1" s="64"/>
      <c r="D1" s="64"/>
      <c r="E1" s="64"/>
      <c r="F1" s="64"/>
      <c r="G1" s="1"/>
      <c r="H1" s="1"/>
      <c r="I1" s="1"/>
    </row>
    <row r="2" spans="1:9" ht="21.75" customHeight="1" x14ac:dyDescent="0.25">
      <c r="A2" s="65" t="s">
        <v>0</v>
      </c>
      <c r="B2" s="65"/>
      <c r="C2" s="65"/>
      <c r="D2" s="65"/>
      <c r="E2" s="65"/>
      <c r="F2" s="65"/>
      <c r="G2" s="2"/>
      <c r="H2" s="2"/>
      <c r="I2" s="2"/>
    </row>
    <row r="3" spans="1:9" ht="15.75" x14ac:dyDescent="0.25">
      <c r="A3" s="64" t="s">
        <v>1</v>
      </c>
      <c r="B3" s="64"/>
      <c r="C3" s="64"/>
      <c r="D3" s="64"/>
      <c r="E3" s="64"/>
      <c r="F3" s="64"/>
      <c r="G3" s="1"/>
      <c r="H3" s="1"/>
      <c r="I3" s="1"/>
    </row>
    <row r="4" spans="1:9" ht="15.75" x14ac:dyDescent="0.25">
      <c r="A4" s="73" t="s">
        <v>27</v>
      </c>
      <c r="B4" s="73"/>
      <c r="C4" s="73"/>
      <c r="D4" s="73"/>
      <c r="E4" s="73"/>
      <c r="F4" s="73"/>
      <c r="G4" s="3"/>
      <c r="H4" s="3"/>
    </row>
    <row r="5" spans="1:9" ht="54" customHeight="1" x14ac:dyDescent="0.25">
      <c r="A5" s="74" t="s">
        <v>26</v>
      </c>
      <c r="B5" s="74"/>
      <c r="C5" s="74"/>
      <c r="D5" s="74"/>
      <c r="E5" s="74"/>
      <c r="F5" s="74"/>
      <c r="G5" s="1"/>
      <c r="H5" s="1"/>
      <c r="I5" s="1"/>
    </row>
    <row r="6" spans="1:9" x14ac:dyDescent="0.25">
      <c r="A6" s="75" t="s">
        <v>2</v>
      </c>
      <c r="B6" s="75"/>
      <c r="C6" s="75"/>
      <c r="D6" s="75"/>
      <c r="E6" s="75"/>
      <c r="F6" s="75"/>
      <c r="G6" s="75"/>
      <c r="H6" s="75"/>
      <c r="I6" s="75"/>
    </row>
    <row r="7" spans="1:9" ht="11.25" customHeight="1" thickBot="1" x14ac:dyDescent="0.3">
      <c r="A7" s="4"/>
    </row>
    <row r="8" spans="1:9" ht="37.5" customHeight="1" thickBot="1" x14ac:dyDescent="0.3">
      <c r="A8" s="69" t="s">
        <v>3</v>
      </c>
      <c r="B8" s="69" t="s">
        <v>4</v>
      </c>
      <c r="C8" s="66" t="s">
        <v>30</v>
      </c>
      <c r="D8" s="67"/>
      <c r="E8" s="67"/>
      <c r="F8" s="68"/>
    </row>
    <row r="9" spans="1:9" ht="15.75" customHeight="1" thickBot="1" x14ac:dyDescent="0.3">
      <c r="A9" s="70"/>
      <c r="B9" s="72"/>
      <c r="C9" s="14" t="s">
        <v>5</v>
      </c>
      <c r="D9" s="67" t="s">
        <v>6</v>
      </c>
      <c r="E9" s="67"/>
      <c r="F9" s="68"/>
    </row>
    <row r="10" spans="1:9" ht="26.25" thickBot="1" x14ac:dyDescent="0.3">
      <c r="A10" s="71"/>
      <c r="B10" s="71"/>
      <c r="C10" s="13" t="s">
        <v>5</v>
      </c>
      <c r="D10" s="5" t="s">
        <v>28</v>
      </c>
      <c r="E10" s="5" t="s">
        <v>21</v>
      </c>
      <c r="F10" s="5" t="s">
        <v>11</v>
      </c>
    </row>
    <row r="12" spans="1:9" ht="36.75" customHeight="1" x14ac:dyDescent="0.25">
      <c r="A12" s="6" t="s">
        <v>7</v>
      </c>
      <c r="B12" s="16"/>
      <c r="C12" s="16"/>
      <c r="D12" s="16"/>
      <c r="E12" s="16"/>
      <c r="F12" s="16"/>
    </row>
    <row r="13" spans="1:9" ht="25.5" customHeight="1" x14ac:dyDescent="0.25">
      <c r="A13" s="6" t="s">
        <v>8</v>
      </c>
      <c r="B13" s="16"/>
      <c r="C13" s="16"/>
      <c r="D13" s="6"/>
      <c r="E13" s="16"/>
      <c r="F13" s="6"/>
    </row>
    <row r="14" spans="1:9" ht="20.25" customHeight="1" x14ac:dyDescent="0.25">
      <c r="A14" s="6" t="s">
        <v>9</v>
      </c>
      <c r="B14" s="17">
        <v>7004400</v>
      </c>
      <c r="C14" s="17">
        <v>7004400</v>
      </c>
      <c r="D14" s="17"/>
      <c r="E14" s="17">
        <v>5908800</v>
      </c>
      <c r="F14" s="16"/>
    </row>
    <row r="15" spans="1:9" ht="24.75" customHeight="1" x14ac:dyDescent="0.25">
      <c r="A15" s="6" t="s">
        <v>10</v>
      </c>
      <c r="B15" s="17">
        <v>1095600</v>
      </c>
      <c r="C15" s="17">
        <f>B15</f>
        <v>1095600</v>
      </c>
      <c r="D15" s="17"/>
      <c r="E15" s="17"/>
      <c r="F15" s="17">
        <f>B15</f>
        <v>1095600</v>
      </c>
    </row>
    <row r="16" spans="1:9" x14ac:dyDescent="0.25">
      <c r="A16" s="15" t="s">
        <v>12</v>
      </c>
      <c r="B16" s="17">
        <f>B14+B15</f>
        <v>8100000</v>
      </c>
      <c r="C16" s="17">
        <f t="shared" ref="C16:F16" si="0">C14+C15</f>
        <v>8100000</v>
      </c>
      <c r="D16" s="17">
        <f t="shared" si="0"/>
        <v>0</v>
      </c>
      <c r="E16" s="17">
        <f t="shared" si="0"/>
        <v>5908800</v>
      </c>
      <c r="F16" s="17">
        <f t="shared" si="0"/>
        <v>1095600</v>
      </c>
    </row>
    <row r="17" spans="1:10" ht="15" customHeight="1" x14ac:dyDescent="0.25"/>
    <row r="19" spans="1:10" ht="15" customHeight="1" x14ac:dyDescent="0.25"/>
    <row r="20" spans="1:10" ht="15.75" x14ac:dyDescent="0.25">
      <c r="A20" s="8" t="s">
        <v>14</v>
      </c>
      <c r="B20" s="8"/>
      <c r="C20" s="8"/>
    </row>
    <row r="21" spans="1:10" ht="32.25" customHeight="1" x14ac:dyDescent="0.25">
      <c r="A21" s="76" t="s">
        <v>22</v>
      </c>
      <c r="B21" s="76"/>
      <c r="C21" s="11"/>
      <c r="D21" s="11"/>
      <c r="E21" s="77" t="s">
        <v>23</v>
      </c>
      <c r="F21" s="77"/>
      <c r="H21" s="4"/>
    </row>
    <row r="22" spans="1:10" ht="18" customHeight="1" x14ac:dyDescent="0.25">
      <c r="A22" s="12" t="s">
        <v>18</v>
      </c>
      <c r="B22" s="7"/>
      <c r="C22" s="78" t="s">
        <v>19</v>
      </c>
      <c r="D22" s="78"/>
      <c r="E22" s="78" t="s">
        <v>16</v>
      </c>
      <c r="F22" s="78"/>
      <c r="H22" s="8"/>
      <c r="I22" s="8"/>
      <c r="J22" s="8"/>
    </row>
    <row r="23" spans="1:10" ht="47.25" hidden="1" customHeight="1" x14ac:dyDescent="0.25">
      <c r="A23" s="8" t="s">
        <v>15</v>
      </c>
      <c r="B23" s="8"/>
      <c r="C23" s="8" t="s">
        <v>15</v>
      </c>
      <c r="H23" s="10"/>
      <c r="I23" s="10"/>
      <c r="J23" s="9"/>
    </row>
    <row r="24" spans="1:10" ht="25.5" hidden="1" customHeight="1" x14ac:dyDescent="0.25">
      <c r="A24" s="9" t="s">
        <v>16</v>
      </c>
      <c r="B24" s="8"/>
      <c r="C24" s="9" t="s">
        <v>16</v>
      </c>
      <c r="H24" s="4"/>
    </row>
    <row r="25" spans="1:10" ht="15.75" hidden="1" customHeight="1" x14ac:dyDescent="0.25">
      <c r="A25" s="4"/>
      <c r="H25" s="4"/>
    </row>
    <row r="26" spans="1:10" ht="15.75" hidden="1" customHeight="1" x14ac:dyDescent="0.25">
      <c r="A26" s="4" t="s">
        <v>17</v>
      </c>
      <c r="H26" s="8"/>
      <c r="I26" s="8"/>
      <c r="J26" s="8"/>
    </row>
    <row r="27" spans="1:10" ht="15.75" x14ac:dyDescent="0.25">
      <c r="A27" s="4"/>
      <c r="H27" s="10"/>
      <c r="I27" s="10"/>
      <c r="J27" s="9"/>
    </row>
    <row r="28" spans="1:10" ht="15.75" x14ac:dyDescent="0.25">
      <c r="A28" s="8" t="s">
        <v>13</v>
      </c>
      <c r="B28" s="8"/>
      <c r="C28" s="8"/>
      <c r="H28" s="4"/>
    </row>
    <row r="29" spans="1:10" ht="47.25" customHeight="1" x14ac:dyDescent="0.25">
      <c r="A29" s="76" t="s">
        <v>24</v>
      </c>
      <c r="B29" s="76"/>
      <c r="C29" s="11"/>
      <c r="D29" s="11"/>
      <c r="E29" s="79" t="s">
        <v>25</v>
      </c>
      <c r="F29" s="79"/>
      <c r="H29" s="4"/>
    </row>
    <row r="30" spans="1:10" ht="25.5" customHeight="1" x14ac:dyDescent="0.25">
      <c r="A30" s="12" t="s">
        <v>18</v>
      </c>
      <c r="B30" s="7"/>
      <c r="C30" s="78" t="s">
        <v>19</v>
      </c>
      <c r="D30" s="78"/>
      <c r="E30" s="78" t="s">
        <v>16</v>
      </c>
      <c r="F30" s="78"/>
    </row>
    <row r="31" spans="1:10" ht="26.25" customHeight="1" x14ac:dyDescent="0.25">
      <c r="A31" s="1" t="s">
        <v>17</v>
      </c>
      <c r="B31" s="1"/>
      <c r="C31" t="s">
        <v>20</v>
      </c>
    </row>
    <row r="32" spans="1:10" ht="15.75" x14ac:dyDescent="0.25">
      <c r="A32" s="4"/>
    </row>
  </sheetData>
  <mergeCells count="18">
    <mergeCell ref="A21:B21"/>
    <mergeCell ref="E21:F21"/>
    <mergeCell ref="E22:F22"/>
    <mergeCell ref="C22:D22"/>
    <mergeCell ref="E30:F30"/>
    <mergeCell ref="E29:F29"/>
    <mergeCell ref="C30:D30"/>
    <mergeCell ref="A29:B29"/>
    <mergeCell ref="A1:F1"/>
    <mergeCell ref="A2:F2"/>
    <mergeCell ref="A3:F3"/>
    <mergeCell ref="C8:F8"/>
    <mergeCell ref="A8:A10"/>
    <mergeCell ref="B8:B10"/>
    <mergeCell ref="D9:F9"/>
    <mergeCell ref="A4:F4"/>
    <mergeCell ref="A5:F5"/>
    <mergeCell ref="A6:I6"/>
  </mergeCells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topLeftCell="A19" zoomScaleNormal="100" zoomScaleSheetLayoutView="100" workbookViewId="0">
      <selection activeCell="H39" sqref="H39"/>
    </sheetView>
  </sheetViews>
  <sheetFormatPr defaultColWidth="17.140625" defaultRowHeight="15" x14ac:dyDescent="0.25"/>
  <cols>
    <col min="1" max="1" width="23" style="25" customWidth="1"/>
    <col min="2" max="2" width="19.140625" style="25" customWidth="1"/>
    <col min="3" max="3" width="18.140625" style="25" bestFit="1" customWidth="1"/>
    <col min="4" max="4" width="17" style="25" customWidth="1"/>
    <col min="5" max="6" width="18.140625" style="25" bestFit="1" customWidth="1"/>
    <col min="7" max="16384" width="17.140625" style="18"/>
  </cols>
  <sheetData>
    <row r="1" spans="1:9" ht="15.75" x14ac:dyDescent="0.25">
      <c r="A1" s="28"/>
      <c r="B1" s="1"/>
      <c r="C1" s="1"/>
      <c r="D1" s="1"/>
      <c r="E1" s="1" t="s">
        <v>29</v>
      </c>
      <c r="F1" s="1"/>
      <c r="G1" s="29"/>
      <c r="H1" s="19"/>
      <c r="I1" s="19"/>
    </row>
    <row r="2" spans="1:9" ht="21.75" customHeight="1" x14ac:dyDescent="0.25">
      <c r="A2" s="28"/>
      <c r="B2" s="2"/>
      <c r="C2" s="2"/>
      <c r="D2" s="2"/>
      <c r="E2" s="2" t="s">
        <v>31</v>
      </c>
      <c r="F2" s="2"/>
      <c r="G2" s="30"/>
      <c r="H2" s="20"/>
      <c r="I2" s="20"/>
    </row>
    <row r="3" spans="1:9" ht="15.75" x14ac:dyDescent="0.25">
      <c r="A3" s="28"/>
      <c r="B3" s="1"/>
      <c r="C3" s="1"/>
      <c r="D3" s="1"/>
      <c r="E3" s="1" t="s">
        <v>40</v>
      </c>
      <c r="F3" s="1"/>
      <c r="G3" s="29"/>
      <c r="H3" s="19"/>
      <c r="I3" s="19"/>
    </row>
    <row r="4" spans="1:9" ht="26.25" customHeight="1" x14ac:dyDescent="0.25">
      <c r="A4" s="80" t="s">
        <v>27</v>
      </c>
      <c r="B4" s="80"/>
      <c r="C4" s="80"/>
      <c r="D4" s="80"/>
      <c r="E4" s="80"/>
      <c r="F4" s="80"/>
      <c r="G4" s="31"/>
      <c r="H4" s="21"/>
    </row>
    <row r="5" spans="1:9" ht="39.75" customHeight="1" x14ac:dyDescent="0.2">
      <c r="A5" s="81" t="s">
        <v>49</v>
      </c>
      <c r="B5" s="81"/>
      <c r="C5" s="81"/>
      <c r="D5" s="81"/>
      <c r="E5" s="81"/>
      <c r="F5" s="81"/>
      <c r="G5" s="29"/>
      <c r="H5" s="19"/>
      <c r="I5" s="19"/>
    </row>
    <row r="6" spans="1:9" s="25" customFormat="1" ht="15.75" x14ac:dyDescent="0.25">
      <c r="A6" s="82" t="s">
        <v>2</v>
      </c>
      <c r="B6" s="82"/>
      <c r="C6" s="82"/>
      <c r="D6" s="82"/>
      <c r="E6" s="82"/>
      <c r="F6" s="82"/>
      <c r="G6" s="1"/>
      <c r="H6" s="26"/>
      <c r="I6" s="26"/>
    </row>
    <row r="7" spans="1:9" s="25" customFormat="1" ht="11.25" customHeight="1" thickBot="1" x14ac:dyDescent="0.3">
      <c r="A7" s="4"/>
      <c r="B7" s="28"/>
      <c r="C7" s="28"/>
      <c r="D7" s="28"/>
      <c r="E7" s="28"/>
      <c r="F7" s="28"/>
      <c r="G7" s="28"/>
    </row>
    <row r="8" spans="1:9" s="25" customFormat="1" ht="37.5" customHeight="1" thickBot="1" x14ac:dyDescent="0.3">
      <c r="A8" s="83" t="s">
        <v>32</v>
      </c>
      <c r="B8" s="85" t="s">
        <v>4</v>
      </c>
      <c r="C8" s="87" t="s">
        <v>30</v>
      </c>
      <c r="D8" s="88"/>
      <c r="E8" s="88"/>
      <c r="F8" s="89"/>
      <c r="G8" s="28"/>
    </row>
    <row r="9" spans="1:9" s="25" customFormat="1" ht="15.75" customHeight="1" thickBot="1" x14ac:dyDescent="0.3">
      <c r="A9" s="84"/>
      <c r="B9" s="86"/>
      <c r="C9" s="32" t="s">
        <v>5</v>
      </c>
      <c r="D9" s="88" t="s">
        <v>6</v>
      </c>
      <c r="E9" s="88"/>
      <c r="F9" s="89"/>
      <c r="G9" s="28"/>
    </row>
    <row r="10" spans="1:9" s="25" customFormat="1" ht="47.25" x14ac:dyDescent="0.25">
      <c r="A10" s="84"/>
      <c r="B10" s="86"/>
      <c r="C10" s="33" t="s">
        <v>5</v>
      </c>
      <c r="D10" s="34" t="s">
        <v>28</v>
      </c>
      <c r="E10" s="35" t="s">
        <v>21</v>
      </c>
      <c r="F10" s="36" t="s">
        <v>11</v>
      </c>
      <c r="G10" s="28"/>
    </row>
    <row r="11" spans="1:9" s="25" customFormat="1" ht="15.75" x14ac:dyDescent="0.25">
      <c r="A11" s="37" t="s">
        <v>34</v>
      </c>
      <c r="B11" s="38">
        <v>7506900</v>
      </c>
      <c r="C11" s="38">
        <f>D11+E11+F11</f>
        <v>7506900</v>
      </c>
      <c r="D11" s="39"/>
      <c r="E11" s="38">
        <f>3777500+3729400</f>
        <v>7506900</v>
      </c>
      <c r="F11" s="40"/>
      <c r="G11" s="28"/>
    </row>
    <row r="12" spans="1:9" s="25" customFormat="1" ht="20.25" customHeight="1" x14ac:dyDescent="0.25">
      <c r="A12" s="41" t="s">
        <v>35</v>
      </c>
      <c r="B12" s="38">
        <v>502713.59999999998</v>
      </c>
      <c r="C12" s="38">
        <f>D12+E12+F12</f>
        <v>251356.79999999999</v>
      </c>
      <c r="D12" s="42">
        <f>502713.6*50%</f>
        <v>251356.79999999999</v>
      </c>
      <c r="E12" s="43"/>
      <c r="F12" s="44"/>
      <c r="G12" s="45"/>
    </row>
    <row r="13" spans="1:9" s="25" customFormat="1" ht="20.25" customHeight="1" x14ac:dyDescent="0.25">
      <c r="A13" s="41" t="s">
        <v>36</v>
      </c>
      <c r="B13" s="38">
        <v>7556363.7999999998</v>
      </c>
      <c r="C13" s="38">
        <f t="shared" ref="C13:C16" si="0">D13+E13+F13</f>
        <v>6399538.7000000002</v>
      </c>
      <c r="D13" s="42">
        <v>1408181.9</v>
      </c>
      <c r="E13" s="43">
        <v>4740000</v>
      </c>
      <c r="F13" s="44">
        <v>251356.79999999999</v>
      </c>
      <c r="G13" s="45"/>
      <c r="H13" s="27"/>
    </row>
    <row r="14" spans="1:9" s="25" customFormat="1" ht="20.25" customHeight="1" x14ac:dyDescent="0.25">
      <c r="A14" s="41" t="s">
        <v>37</v>
      </c>
      <c r="B14" s="38">
        <v>675916.2</v>
      </c>
      <c r="C14" s="38">
        <f t="shared" si="0"/>
        <v>1746140</v>
      </c>
      <c r="D14" s="42">
        <v>337958.1</v>
      </c>
      <c r="E14" s="43"/>
      <c r="F14" s="44">
        <v>1408181.9</v>
      </c>
      <c r="G14" s="45"/>
    </row>
    <row r="15" spans="1:9" s="25" customFormat="1" ht="20.25" customHeight="1" x14ac:dyDescent="0.25">
      <c r="A15" s="41" t="s">
        <v>38</v>
      </c>
      <c r="B15" s="38">
        <v>2609276.4</v>
      </c>
      <c r="C15" s="38">
        <f t="shared" si="0"/>
        <v>1642596.2999999998</v>
      </c>
      <c r="D15" s="42">
        <v>1304638.2</v>
      </c>
      <c r="E15" s="43"/>
      <c r="F15" s="44">
        <v>337958.1</v>
      </c>
      <c r="G15" s="45"/>
    </row>
    <row r="16" spans="1:9" s="25" customFormat="1" ht="24.75" customHeight="1" thickBot="1" x14ac:dyDescent="0.3">
      <c r="A16" s="41" t="s">
        <v>39</v>
      </c>
      <c r="B16" s="46">
        <v>74890</v>
      </c>
      <c r="C16" s="38">
        <f t="shared" si="0"/>
        <v>1379528.2</v>
      </c>
      <c r="D16" s="47"/>
      <c r="E16" s="48"/>
      <c r="F16" s="49">
        <f>1304638.2+74890</f>
        <v>1379528.2</v>
      </c>
      <c r="G16" s="45"/>
    </row>
    <row r="17" spans="1:10" ht="22.5" customHeight="1" thickBot="1" x14ac:dyDescent="0.3">
      <c r="A17" s="50" t="s">
        <v>33</v>
      </c>
      <c r="B17" s="51">
        <f>B11+B12+B13+B14+B15+B16</f>
        <v>18926059.999999996</v>
      </c>
      <c r="C17" s="51">
        <f t="shared" ref="C17:F17" si="1">C11+C12+C13+C14+C15+C16</f>
        <v>18926060</v>
      </c>
      <c r="D17" s="51">
        <f t="shared" si="1"/>
        <v>3302135</v>
      </c>
      <c r="E17" s="51">
        <f t="shared" si="1"/>
        <v>12246900</v>
      </c>
      <c r="F17" s="51">
        <f t="shared" si="1"/>
        <v>3377025</v>
      </c>
      <c r="G17" s="45"/>
    </row>
    <row r="18" spans="1:10" ht="15" customHeight="1" x14ac:dyDescent="0.25">
      <c r="A18" s="28"/>
      <c r="B18" s="28"/>
      <c r="C18" s="28"/>
      <c r="D18" s="28"/>
      <c r="E18" s="28"/>
      <c r="F18" s="28"/>
      <c r="G18" s="52"/>
    </row>
    <row r="19" spans="1:10" ht="15.75" x14ac:dyDescent="0.25">
      <c r="A19" s="28"/>
      <c r="B19" s="28"/>
      <c r="C19" s="28"/>
      <c r="D19" s="28"/>
      <c r="E19" s="45"/>
      <c r="F19" s="28"/>
      <c r="G19" s="52"/>
    </row>
    <row r="20" spans="1:10" ht="15" customHeight="1" x14ac:dyDescent="0.25">
      <c r="A20" s="28"/>
      <c r="B20" s="28"/>
      <c r="C20" s="28"/>
      <c r="D20" s="28"/>
      <c r="E20" s="28"/>
      <c r="F20" s="28"/>
      <c r="G20" s="52"/>
    </row>
    <row r="21" spans="1:10" ht="15.75" x14ac:dyDescent="0.25">
      <c r="A21" s="8" t="s">
        <v>14</v>
      </c>
      <c r="B21" s="8"/>
      <c r="C21" s="8"/>
      <c r="D21" s="28"/>
      <c r="E21" s="28"/>
      <c r="F21" s="28"/>
      <c r="G21" s="52"/>
    </row>
    <row r="22" spans="1:10" ht="23.25" customHeight="1" x14ac:dyDescent="0.25">
      <c r="A22" s="91" t="s">
        <v>22</v>
      </c>
      <c r="B22" s="91"/>
      <c r="C22" s="91"/>
      <c r="D22" s="53"/>
      <c r="E22" s="92" t="s">
        <v>23</v>
      </c>
      <c r="F22" s="92"/>
      <c r="G22" s="52"/>
      <c r="H22" s="22"/>
    </row>
    <row r="23" spans="1:10" ht="18" customHeight="1" x14ac:dyDescent="0.2">
      <c r="A23" s="54"/>
      <c r="B23" s="11"/>
      <c r="C23" s="90"/>
      <c r="D23" s="90"/>
      <c r="E23" s="90"/>
      <c r="F23" s="90"/>
      <c r="G23" s="52"/>
      <c r="H23" s="23"/>
      <c r="I23" s="23"/>
      <c r="J23" s="23"/>
    </row>
    <row r="24" spans="1:10" ht="47.25" hidden="1" customHeight="1" x14ac:dyDescent="0.25">
      <c r="A24" s="8" t="s">
        <v>15</v>
      </c>
      <c r="B24" s="8"/>
      <c r="C24" s="8" t="s">
        <v>15</v>
      </c>
      <c r="D24" s="28"/>
      <c r="E24" s="28"/>
      <c r="F24" s="28"/>
      <c r="G24" s="52"/>
      <c r="H24" s="23"/>
      <c r="I24" s="23"/>
      <c r="J24" s="24"/>
    </row>
    <row r="25" spans="1:10" ht="25.5" hidden="1" customHeight="1" x14ac:dyDescent="0.25">
      <c r="A25" s="34" t="s">
        <v>16</v>
      </c>
      <c r="B25" s="8"/>
      <c r="C25" s="34" t="s">
        <v>16</v>
      </c>
      <c r="D25" s="28"/>
      <c r="E25" s="28"/>
      <c r="F25" s="28"/>
      <c r="G25" s="52"/>
      <c r="H25" s="22"/>
    </row>
    <row r="26" spans="1:10" ht="15.75" hidden="1" customHeight="1" x14ac:dyDescent="0.25">
      <c r="A26" s="4"/>
      <c r="B26" s="28"/>
      <c r="C26" s="28"/>
      <c r="D26" s="28"/>
      <c r="E26" s="28"/>
      <c r="F26" s="28"/>
      <c r="G26" s="52"/>
      <c r="H26" s="22"/>
    </row>
    <row r="27" spans="1:10" ht="15.75" hidden="1" customHeight="1" x14ac:dyDescent="0.25">
      <c r="A27" s="4" t="s">
        <v>17</v>
      </c>
      <c r="B27" s="28"/>
      <c r="C27" s="28"/>
      <c r="D27" s="28"/>
      <c r="E27" s="28"/>
      <c r="F27" s="28"/>
      <c r="G27" s="52"/>
      <c r="H27" s="23"/>
      <c r="I27" s="23"/>
      <c r="J27" s="23"/>
    </row>
    <row r="28" spans="1:10" ht="15.75" x14ac:dyDescent="0.25">
      <c r="A28" s="4"/>
      <c r="B28" s="28"/>
      <c r="C28" s="28"/>
      <c r="D28" s="28"/>
      <c r="E28" s="28"/>
      <c r="F28" s="28"/>
      <c r="G28" s="52"/>
      <c r="H28" s="23"/>
      <c r="I28" s="23"/>
      <c r="J28" s="24"/>
    </row>
    <row r="29" spans="1:10" ht="15.75" x14ac:dyDescent="0.25">
      <c r="A29" s="8" t="s">
        <v>13</v>
      </c>
      <c r="B29" s="8"/>
      <c r="C29" s="8"/>
      <c r="D29" s="28"/>
      <c r="E29" s="28"/>
      <c r="F29" s="28"/>
      <c r="G29" s="52"/>
      <c r="H29" s="22"/>
    </row>
    <row r="30" spans="1:10" ht="26.25" customHeight="1" x14ac:dyDescent="0.25">
      <c r="A30" s="91" t="s">
        <v>24</v>
      </c>
      <c r="B30" s="91"/>
      <c r="C30" s="91"/>
      <c r="D30" s="11"/>
      <c r="E30" s="92" t="s">
        <v>25</v>
      </c>
      <c r="F30" s="92"/>
      <c r="G30" s="52"/>
      <c r="H30" s="22"/>
    </row>
    <row r="31" spans="1:10" ht="25.5" customHeight="1" x14ac:dyDescent="0.2">
      <c r="A31" s="54"/>
      <c r="B31" s="11"/>
      <c r="C31" s="90"/>
      <c r="D31" s="90"/>
      <c r="E31" s="90"/>
      <c r="F31" s="90"/>
      <c r="G31" s="52"/>
    </row>
    <row r="32" spans="1:10" ht="26.25" customHeight="1" x14ac:dyDescent="0.25">
      <c r="A32" s="1"/>
      <c r="B32" s="1"/>
      <c r="C32" s="28"/>
      <c r="D32" s="28"/>
      <c r="E32" s="28"/>
      <c r="F32" s="28"/>
      <c r="G32" s="52"/>
    </row>
    <row r="33" spans="1:7" ht="15.75" x14ac:dyDescent="0.25">
      <c r="A33" s="4"/>
      <c r="B33" s="28"/>
      <c r="C33" s="28"/>
      <c r="D33" s="28"/>
      <c r="E33" s="28"/>
      <c r="F33" s="28"/>
      <c r="G33" s="52"/>
    </row>
    <row r="34" spans="1:7" ht="15.75" x14ac:dyDescent="0.25">
      <c r="A34" s="28"/>
      <c r="B34" s="28" t="s">
        <v>41</v>
      </c>
      <c r="C34" s="28" t="s">
        <v>42</v>
      </c>
      <c r="D34" s="28" t="s">
        <v>48</v>
      </c>
      <c r="E34" s="28"/>
      <c r="F34" s="28"/>
      <c r="G34" s="52"/>
    </row>
    <row r="35" spans="1:7" ht="15.75" x14ac:dyDescent="0.25">
      <c r="A35" s="28"/>
      <c r="B35" s="28"/>
      <c r="C35" s="28"/>
      <c r="D35" s="28"/>
      <c r="E35" s="28"/>
      <c r="F35" s="28"/>
      <c r="G35" s="52"/>
    </row>
    <row r="36" spans="1:7" ht="15.75" x14ac:dyDescent="0.25">
      <c r="A36" s="28" t="s">
        <v>43</v>
      </c>
      <c r="B36" s="55">
        <v>502713</v>
      </c>
      <c r="C36" s="55">
        <v>703610</v>
      </c>
      <c r="D36" s="55">
        <f>B36+C36</f>
        <v>1206323</v>
      </c>
      <c r="E36" s="28"/>
      <c r="F36" s="28"/>
      <c r="G36" s="52"/>
    </row>
    <row r="37" spans="1:7" ht="15.75" x14ac:dyDescent="0.25">
      <c r="A37" s="28" t="s">
        <v>44</v>
      </c>
      <c r="B37" s="55">
        <v>1186606</v>
      </c>
      <c r="C37" s="55">
        <v>1643448</v>
      </c>
      <c r="D37" s="55">
        <f t="shared" ref="D37:D40" si="2">B37+C37</f>
        <v>2830054</v>
      </c>
    </row>
    <row r="38" spans="1:7" ht="15.75" x14ac:dyDescent="0.25">
      <c r="A38" s="28" t="s">
        <v>45</v>
      </c>
      <c r="B38" s="55">
        <v>859606</v>
      </c>
      <c r="C38" s="55">
        <v>563075</v>
      </c>
      <c r="D38" s="55">
        <f t="shared" si="2"/>
        <v>1422681</v>
      </c>
    </row>
    <row r="39" spans="1:7" ht="15.75" x14ac:dyDescent="0.25">
      <c r="A39" s="28" t="s">
        <v>46</v>
      </c>
      <c r="B39" s="55">
        <v>684715</v>
      </c>
      <c r="C39" s="55">
        <v>326871</v>
      </c>
      <c r="D39" s="55">
        <f t="shared" si="2"/>
        <v>1011586</v>
      </c>
    </row>
    <row r="40" spans="1:7" ht="15.75" x14ac:dyDescent="0.25">
      <c r="A40" s="28" t="s">
        <v>47</v>
      </c>
      <c r="B40" s="55">
        <v>133618</v>
      </c>
      <c r="C40" s="55">
        <v>74898</v>
      </c>
      <c r="D40" s="55">
        <f t="shared" si="2"/>
        <v>208516</v>
      </c>
    </row>
    <row r="41" spans="1:7" ht="15.75" x14ac:dyDescent="0.25">
      <c r="A41" s="28"/>
      <c r="B41" s="55"/>
      <c r="C41" s="55"/>
      <c r="D41" s="55"/>
    </row>
    <row r="42" spans="1:7" ht="15.75" x14ac:dyDescent="0.25">
      <c r="A42" s="28"/>
      <c r="B42" s="55">
        <f>SUM(B36:B41)</f>
        <v>3367258</v>
      </c>
      <c r="C42" s="55">
        <f>SUM(C36:C41)</f>
        <v>3311902</v>
      </c>
      <c r="D42" s="55">
        <f>SUM(D36:D41)</f>
        <v>6679160</v>
      </c>
    </row>
    <row r="43" spans="1:7" ht="15.75" x14ac:dyDescent="0.25">
      <c r="A43" s="28"/>
      <c r="B43" s="55"/>
      <c r="C43" s="55"/>
      <c r="D43" s="55"/>
    </row>
    <row r="44" spans="1:7" ht="15.75" x14ac:dyDescent="0.25">
      <c r="A44" s="28"/>
      <c r="B44" s="55"/>
      <c r="C44" s="55"/>
      <c r="D44" s="55"/>
    </row>
    <row r="45" spans="1:7" ht="15.75" x14ac:dyDescent="0.25">
      <c r="A45" s="28"/>
      <c r="B45" s="55"/>
      <c r="C45" s="55"/>
      <c r="D45" s="55"/>
    </row>
    <row r="46" spans="1:7" ht="15.75" x14ac:dyDescent="0.25">
      <c r="A46" s="28"/>
      <c r="B46" s="55"/>
      <c r="C46" s="55"/>
      <c r="D46" s="55"/>
    </row>
    <row r="47" spans="1:7" ht="15.75" x14ac:dyDescent="0.25">
      <c r="A47" s="28"/>
      <c r="B47" s="55"/>
      <c r="C47" s="55"/>
      <c r="D47" s="55"/>
    </row>
    <row r="48" spans="1:7" ht="15.75" x14ac:dyDescent="0.25">
      <c r="A48" s="28"/>
      <c r="B48" s="55"/>
      <c r="C48" s="55"/>
      <c r="D48" s="55"/>
    </row>
    <row r="49" spans="1:4" ht="15.75" x14ac:dyDescent="0.25">
      <c r="A49" s="28"/>
      <c r="B49" s="28"/>
      <c r="C49" s="28"/>
      <c r="D49" s="28"/>
    </row>
    <row r="50" spans="1:4" ht="15.75" x14ac:dyDescent="0.25">
      <c r="A50" s="28"/>
      <c r="B50" s="28"/>
      <c r="C50" s="28"/>
      <c r="D50" s="28"/>
    </row>
    <row r="51" spans="1:4" ht="15.75" x14ac:dyDescent="0.25">
      <c r="A51" s="28"/>
      <c r="B51" s="28"/>
      <c r="C51" s="28"/>
      <c r="D51" s="28"/>
    </row>
    <row r="52" spans="1:4" ht="15.75" x14ac:dyDescent="0.25">
      <c r="A52" s="28"/>
      <c r="B52" s="28"/>
      <c r="C52" s="28"/>
      <c r="D52" s="28"/>
    </row>
  </sheetData>
  <mergeCells count="15">
    <mergeCell ref="C31:D31"/>
    <mergeCell ref="E31:F31"/>
    <mergeCell ref="A30:C30"/>
    <mergeCell ref="E22:F22"/>
    <mergeCell ref="A22:C22"/>
    <mergeCell ref="C23:D23"/>
    <mergeCell ref="E23:F23"/>
    <mergeCell ref="E30:F30"/>
    <mergeCell ref="A4:F4"/>
    <mergeCell ref="A5:F5"/>
    <mergeCell ref="A6:F6"/>
    <mergeCell ref="A8:A10"/>
    <mergeCell ref="B8:B10"/>
    <mergeCell ref="C8:F8"/>
    <mergeCell ref="D9:F9"/>
  </mergeCells>
  <pageMargins left="0.31496062992125984" right="0.31496062992125984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tabSelected="1" topLeftCell="A16" zoomScale="115" zoomScaleNormal="115" zoomScaleSheetLayoutView="115" workbookViewId="0">
      <selection sqref="A1:H39"/>
    </sheetView>
  </sheetViews>
  <sheetFormatPr defaultColWidth="17.140625" defaultRowHeight="14.25" x14ac:dyDescent="0.2"/>
  <cols>
    <col min="1" max="1" width="23" style="18" customWidth="1"/>
    <col min="2" max="4" width="19.140625" style="18" customWidth="1"/>
    <col min="5" max="5" width="20" style="18" customWidth="1"/>
    <col min="6" max="6" width="18.28515625" style="18" customWidth="1"/>
    <col min="7" max="7" width="19.42578125" style="18" bestFit="1" customWidth="1"/>
    <col min="8" max="8" width="18.28515625" style="18" bestFit="1" customWidth="1"/>
    <col min="9" max="9" width="20.5703125" style="18" customWidth="1"/>
    <col min="10" max="10" width="20.140625" style="18" customWidth="1"/>
    <col min="11" max="16384" width="17.140625" style="18"/>
  </cols>
  <sheetData>
    <row r="1" spans="1:11" ht="15.75" x14ac:dyDescent="0.2">
      <c r="A1" s="52"/>
      <c r="B1" s="29"/>
      <c r="C1" s="29"/>
      <c r="D1" s="29"/>
      <c r="E1" s="29"/>
      <c r="F1" s="29"/>
      <c r="G1" s="1" t="s">
        <v>60</v>
      </c>
      <c r="H1" s="1"/>
      <c r="I1" s="29"/>
      <c r="J1" s="19"/>
      <c r="K1" s="19"/>
    </row>
    <row r="2" spans="1:11" ht="21.75" customHeight="1" x14ac:dyDescent="0.2">
      <c r="A2" s="52"/>
      <c r="B2" s="30"/>
      <c r="C2" s="30"/>
      <c r="D2" s="30"/>
      <c r="E2" s="30"/>
      <c r="F2" s="30"/>
      <c r="G2" s="2" t="s">
        <v>31</v>
      </c>
      <c r="H2" s="2"/>
      <c r="I2" s="30"/>
      <c r="J2" s="20"/>
      <c r="K2" s="20"/>
    </row>
    <row r="3" spans="1:11" ht="15.75" x14ac:dyDescent="0.2">
      <c r="A3" s="52"/>
      <c r="B3" s="29"/>
      <c r="C3" s="29"/>
      <c r="D3" s="29"/>
      <c r="E3" s="29"/>
      <c r="F3" s="29"/>
      <c r="G3" s="1" t="s">
        <v>59</v>
      </c>
      <c r="H3" s="1"/>
      <c r="I3" s="29"/>
      <c r="J3" s="19"/>
      <c r="K3" s="19"/>
    </row>
    <row r="4" spans="1:11" ht="26.25" customHeight="1" x14ac:dyDescent="0.25">
      <c r="A4" s="80" t="s">
        <v>51</v>
      </c>
      <c r="B4" s="80"/>
      <c r="C4" s="80"/>
      <c r="D4" s="80"/>
      <c r="E4" s="80"/>
      <c r="F4" s="80"/>
      <c r="G4" s="80"/>
      <c r="H4" s="80"/>
      <c r="I4" s="31"/>
      <c r="J4" s="21"/>
    </row>
    <row r="5" spans="1:11" ht="50.25" customHeight="1" x14ac:dyDescent="0.2">
      <c r="A5" s="94" t="s">
        <v>55</v>
      </c>
      <c r="B5" s="94"/>
      <c r="C5" s="94"/>
      <c r="D5" s="94"/>
      <c r="E5" s="94"/>
      <c r="F5" s="94"/>
      <c r="G5" s="94"/>
      <c r="H5" s="94"/>
      <c r="I5" s="29"/>
      <c r="J5" s="19"/>
      <c r="K5" s="19"/>
    </row>
    <row r="6" spans="1:11" ht="15" x14ac:dyDescent="0.2">
      <c r="A6" s="95" t="s">
        <v>2</v>
      </c>
      <c r="B6" s="95"/>
      <c r="C6" s="95"/>
      <c r="D6" s="95"/>
      <c r="E6" s="95"/>
      <c r="F6" s="95"/>
      <c r="G6" s="95"/>
      <c r="H6" s="95"/>
      <c r="I6" s="29"/>
      <c r="J6" s="19"/>
      <c r="K6" s="19"/>
    </row>
    <row r="7" spans="1:11" ht="11.25" customHeight="1" x14ac:dyDescent="0.25">
      <c r="A7" s="4"/>
      <c r="B7" s="28"/>
      <c r="C7" s="28"/>
      <c r="D7" s="28"/>
      <c r="E7" s="28"/>
      <c r="F7" s="28"/>
      <c r="G7" s="28"/>
      <c r="H7" s="28"/>
      <c r="I7" s="52"/>
    </row>
    <row r="8" spans="1:11" ht="37.5" customHeight="1" x14ac:dyDescent="0.2">
      <c r="A8" s="96" t="s">
        <v>32</v>
      </c>
      <c r="B8" s="96" t="s">
        <v>50</v>
      </c>
      <c r="C8" s="97" t="s">
        <v>6</v>
      </c>
      <c r="D8" s="98"/>
      <c r="E8" s="96" t="s">
        <v>30</v>
      </c>
      <c r="F8" s="96"/>
      <c r="G8" s="96"/>
      <c r="H8" s="96"/>
      <c r="I8" s="52"/>
    </row>
    <row r="9" spans="1:11" ht="15.75" customHeight="1" x14ac:dyDescent="0.2">
      <c r="A9" s="96"/>
      <c r="B9" s="96"/>
      <c r="C9" s="99" t="s">
        <v>53</v>
      </c>
      <c r="D9" s="99" t="s">
        <v>52</v>
      </c>
      <c r="E9" s="99" t="s">
        <v>5</v>
      </c>
      <c r="F9" s="96" t="s">
        <v>6</v>
      </c>
      <c r="G9" s="96"/>
      <c r="H9" s="96"/>
      <c r="I9" s="52"/>
    </row>
    <row r="10" spans="1:11" ht="47.25" x14ac:dyDescent="0.2">
      <c r="A10" s="96"/>
      <c r="B10" s="96"/>
      <c r="C10" s="100"/>
      <c r="D10" s="100"/>
      <c r="E10" s="100"/>
      <c r="F10" s="101" t="s">
        <v>28</v>
      </c>
      <c r="G10" s="101" t="s">
        <v>54</v>
      </c>
      <c r="H10" s="101" t="s">
        <v>11</v>
      </c>
      <c r="I10" s="52"/>
    </row>
    <row r="11" spans="1:11" ht="18" customHeight="1" x14ac:dyDescent="0.2">
      <c r="A11" s="102">
        <v>46174</v>
      </c>
      <c r="B11" s="103"/>
      <c r="C11" s="103"/>
      <c r="D11" s="103"/>
      <c r="E11" s="104"/>
      <c r="F11" s="103"/>
      <c r="G11" s="103"/>
      <c r="H11" s="103"/>
      <c r="I11" s="63"/>
    </row>
    <row r="12" spans="1:11" ht="18" customHeight="1" x14ac:dyDescent="0.2">
      <c r="A12" s="102">
        <v>46204</v>
      </c>
      <c r="B12" s="103"/>
      <c r="C12" s="103"/>
      <c r="D12" s="103"/>
      <c r="E12" s="104"/>
      <c r="F12" s="103"/>
      <c r="G12" s="105"/>
      <c r="H12" s="105"/>
      <c r="I12" s="63"/>
      <c r="J12" s="62"/>
    </row>
    <row r="13" spans="1:11" ht="18" customHeight="1" x14ac:dyDescent="0.2">
      <c r="A13" s="102">
        <v>46235</v>
      </c>
      <c r="B13" s="103"/>
      <c r="C13" s="103"/>
      <c r="D13" s="103"/>
      <c r="E13" s="104"/>
      <c r="F13" s="103"/>
      <c r="G13" s="105"/>
      <c r="H13" s="105"/>
      <c r="I13" s="63"/>
      <c r="J13" s="62"/>
    </row>
    <row r="14" spans="1:11" ht="18" customHeight="1" x14ac:dyDescent="0.2">
      <c r="A14" s="106"/>
      <c r="B14" s="103"/>
      <c r="C14" s="103"/>
      <c r="D14" s="103"/>
      <c r="E14" s="104"/>
      <c r="F14" s="103"/>
      <c r="G14" s="105"/>
      <c r="H14" s="105"/>
      <c r="I14" s="63"/>
      <c r="J14" s="62"/>
    </row>
    <row r="15" spans="1:11" ht="18" customHeight="1" x14ac:dyDescent="0.2">
      <c r="A15" s="107"/>
      <c r="B15" s="108"/>
      <c r="C15" s="108"/>
      <c r="D15" s="108"/>
      <c r="E15" s="109"/>
      <c r="F15" s="109"/>
      <c r="G15" s="109"/>
      <c r="H15" s="109"/>
      <c r="I15" s="63"/>
      <c r="J15" s="62"/>
    </row>
    <row r="16" spans="1:11" ht="18" customHeight="1" x14ac:dyDescent="0.2">
      <c r="A16" s="110"/>
      <c r="B16" s="103"/>
      <c r="C16" s="103"/>
      <c r="D16" s="103"/>
      <c r="E16" s="104"/>
      <c r="F16" s="104"/>
      <c r="G16" s="104"/>
      <c r="H16" s="104"/>
      <c r="I16" s="63"/>
      <c r="J16" s="62"/>
    </row>
    <row r="17" spans="1:12" ht="18" customHeight="1" x14ac:dyDescent="0.2">
      <c r="A17" s="110"/>
      <c r="B17" s="103"/>
      <c r="C17" s="103"/>
      <c r="D17" s="103"/>
      <c r="E17" s="104"/>
      <c r="F17" s="103"/>
      <c r="G17" s="105"/>
      <c r="H17" s="105"/>
      <c r="I17" s="63"/>
      <c r="J17" s="62"/>
      <c r="L17" s="58"/>
    </row>
    <row r="18" spans="1:12" ht="18" customHeight="1" x14ac:dyDescent="0.2">
      <c r="A18" s="110"/>
      <c r="B18" s="103"/>
      <c r="C18" s="103"/>
      <c r="D18" s="103"/>
      <c r="E18" s="104"/>
      <c r="F18" s="103"/>
      <c r="G18" s="105"/>
      <c r="H18" s="105"/>
      <c r="I18" s="63"/>
      <c r="J18" s="62"/>
    </row>
    <row r="19" spans="1:12" ht="18" customHeight="1" x14ac:dyDescent="0.2">
      <c r="A19" s="110"/>
      <c r="B19" s="103"/>
      <c r="C19" s="103"/>
      <c r="D19" s="103"/>
      <c r="E19" s="104"/>
      <c r="F19" s="103"/>
      <c r="G19" s="105"/>
      <c r="H19" s="105"/>
      <c r="I19" s="63"/>
      <c r="J19" s="62"/>
    </row>
    <row r="20" spans="1:12" ht="18" customHeight="1" x14ac:dyDescent="0.2">
      <c r="A20" s="110"/>
      <c r="B20" s="103"/>
      <c r="C20" s="103"/>
      <c r="D20" s="103"/>
      <c r="E20" s="104"/>
      <c r="F20" s="103"/>
      <c r="G20" s="105"/>
      <c r="H20" s="105"/>
      <c r="I20" s="63"/>
      <c r="J20" s="62"/>
    </row>
    <row r="21" spans="1:12" ht="18" customHeight="1" x14ac:dyDescent="0.2">
      <c r="A21" s="110"/>
      <c r="B21" s="103"/>
      <c r="C21" s="103"/>
      <c r="D21" s="103"/>
      <c r="E21" s="104"/>
      <c r="F21" s="103"/>
      <c r="G21" s="105"/>
      <c r="H21" s="105"/>
      <c r="I21" s="63"/>
      <c r="J21" s="62"/>
    </row>
    <row r="22" spans="1:12" ht="18" customHeight="1" x14ac:dyDescent="0.2">
      <c r="A22" s="110"/>
      <c r="B22" s="103"/>
      <c r="C22" s="103"/>
      <c r="D22" s="103"/>
      <c r="E22" s="104"/>
      <c r="F22" s="105"/>
      <c r="G22" s="105"/>
      <c r="H22" s="105"/>
      <c r="I22" s="63"/>
      <c r="J22" s="62"/>
    </row>
    <row r="23" spans="1:12" ht="18" customHeight="1" x14ac:dyDescent="0.2">
      <c r="A23" s="107" t="s">
        <v>56</v>
      </c>
      <c r="B23" s="109">
        <f t="shared" ref="B23:G23" si="0">SUM(B16:B22)</f>
        <v>0</v>
      </c>
      <c r="C23" s="109">
        <f t="shared" si="0"/>
        <v>0</v>
      </c>
      <c r="D23" s="109">
        <f t="shared" si="0"/>
        <v>0</v>
      </c>
      <c r="E23" s="109">
        <f t="shared" si="0"/>
        <v>0</v>
      </c>
      <c r="F23" s="109">
        <f t="shared" si="0"/>
        <v>0</v>
      </c>
      <c r="G23" s="109">
        <f t="shared" si="0"/>
        <v>0</v>
      </c>
      <c r="H23" s="109">
        <f>SUM(H16:H22)</f>
        <v>0</v>
      </c>
      <c r="I23" s="61"/>
      <c r="J23" s="62"/>
    </row>
    <row r="24" spans="1:12" ht="18" customHeight="1" x14ac:dyDescent="0.2">
      <c r="A24" s="111"/>
      <c r="B24" s="112"/>
      <c r="C24" s="112"/>
      <c r="D24" s="112"/>
      <c r="E24" s="112"/>
      <c r="F24" s="112"/>
      <c r="G24" s="112"/>
      <c r="H24" s="113"/>
      <c r="I24" s="61"/>
      <c r="J24" s="62"/>
    </row>
    <row r="25" spans="1:12" ht="18" customHeight="1" x14ac:dyDescent="0.2">
      <c r="A25" s="114" t="s">
        <v>33</v>
      </c>
      <c r="B25" s="108">
        <f>B15+B23</f>
        <v>0</v>
      </c>
      <c r="C25" s="108">
        <f t="shared" ref="C25:D25" si="1">C15+C23</f>
        <v>0</v>
      </c>
      <c r="D25" s="108">
        <f t="shared" si="1"/>
        <v>0</v>
      </c>
      <c r="E25" s="108">
        <f>SUM(E11:E22)-E15</f>
        <v>0</v>
      </c>
      <c r="F25" s="108">
        <f>SUM(F11:F22)-F15</f>
        <v>0</v>
      </c>
      <c r="G25" s="108">
        <f>SUM(G11:G22)-G15</f>
        <v>0</v>
      </c>
      <c r="H25" s="108">
        <f>SUM(H11:H22)-H15</f>
        <v>0</v>
      </c>
      <c r="I25" s="61"/>
      <c r="J25" s="62"/>
    </row>
    <row r="26" spans="1:12" ht="18" customHeight="1" x14ac:dyDescent="0.25">
      <c r="A26" s="28"/>
      <c r="B26" s="45"/>
      <c r="C26" s="45"/>
      <c r="D26" s="45"/>
      <c r="E26" s="28"/>
      <c r="F26" s="28"/>
      <c r="G26" s="28"/>
      <c r="H26" s="28"/>
      <c r="I26" s="52"/>
    </row>
    <row r="27" spans="1:12" ht="15.75" hidden="1" x14ac:dyDescent="0.25">
      <c r="A27" s="45"/>
      <c r="B27" s="45">
        <v>19218715.82</v>
      </c>
      <c r="C27" s="45"/>
      <c r="D27" s="45"/>
      <c r="E27" s="45">
        <f>B27-E25</f>
        <v>19218715.82</v>
      </c>
      <c r="F27" s="45"/>
      <c r="G27" s="45"/>
      <c r="H27" s="28"/>
      <c r="I27" s="57"/>
    </row>
    <row r="28" spans="1:12" ht="15" customHeight="1" x14ac:dyDescent="0.25">
      <c r="A28" s="28"/>
      <c r="B28" s="28"/>
      <c r="C28" s="28"/>
      <c r="D28" s="28"/>
      <c r="E28" s="28"/>
      <c r="F28" s="28"/>
      <c r="G28" s="28"/>
      <c r="H28" s="28"/>
      <c r="I28" s="57"/>
    </row>
    <row r="29" spans="1:12" ht="15.75" x14ac:dyDescent="0.25">
      <c r="A29" s="8" t="s">
        <v>14</v>
      </c>
      <c r="B29" s="8"/>
      <c r="C29" s="8"/>
      <c r="D29" s="8"/>
      <c r="E29" s="8"/>
      <c r="F29" s="28"/>
      <c r="G29" s="28"/>
      <c r="H29" s="28"/>
      <c r="I29" s="52"/>
    </row>
    <row r="30" spans="1:12" ht="23.25" customHeight="1" x14ac:dyDescent="0.25">
      <c r="A30" s="91" t="s">
        <v>22</v>
      </c>
      <c r="B30" s="91"/>
      <c r="C30" s="91"/>
      <c r="D30" s="91"/>
      <c r="E30" s="91"/>
      <c r="F30" s="53"/>
      <c r="G30" s="92" t="s">
        <v>58</v>
      </c>
      <c r="H30" s="92"/>
      <c r="I30" s="52"/>
      <c r="J30" s="22"/>
    </row>
    <row r="31" spans="1:12" ht="18" customHeight="1" x14ac:dyDescent="0.2">
      <c r="A31" s="54"/>
      <c r="B31" s="11"/>
      <c r="C31" s="11"/>
      <c r="D31" s="11"/>
      <c r="E31" s="90"/>
      <c r="F31" s="90"/>
      <c r="G31" s="90"/>
      <c r="H31" s="90"/>
      <c r="I31" s="52"/>
      <c r="J31" s="23"/>
      <c r="K31" s="23"/>
      <c r="L31" s="23"/>
    </row>
    <row r="32" spans="1:12" ht="47.25" hidden="1" customHeight="1" x14ac:dyDescent="0.25">
      <c r="A32" s="8" t="s">
        <v>15</v>
      </c>
      <c r="B32" s="8"/>
      <c r="C32" s="8"/>
      <c r="D32" s="8"/>
      <c r="E32" s="8" t="s">
        <v>15</v>
      </c>
      <c r="F32" s="28"/>
      <c r="G32" s="28"/>
      <c r="H32" s="28"/>
      <c r="I32" s="52"/>
      <c r="J32" s="23"/>
      <c r="K32" s="23"/>
      <c r="L32" s="24"/>
    </row>
    <row r="33" spans="1:12" ht="25.5" hidden="1" customHeight="1" x14ac:dyDescent="0.25">
      <c r="A33" s="34" t="s">
        <v>16</v>
      </c>
      <c r="B33" s="8"/>
      <c r="C33" s="8"/>
      <c r="D33" s="8"/>
      <c r="E33" s="34" t="s">
        <v>16</v>
      </c>
      <c r="F33" s="28"/>
      <c r="G33" s="28"/>
      <c r="H33" s="28"/>
      <c r="I33" s="52"/>
      <c r="J33" s="22"/>
    </row>
    <row r="34" spans="1:12" ht="15.75" hidden="1" customHeight="1" x14ac:dyDescent="0.25">
      <c r="A34" s="4"/>
      <c r="B34" s="28"/>
      <c r="C34" s="28"/>
      <c r="D34" s="28"/>
      <c r="E34" s="28"/>
      <c r="F34" s="28"/>
      <c r="G34" s="28"/>
      <c r="H34" s="28"/>
      <c r="I34" s="52"/>
      <c r="J34" s="22"/>
    </row>
    <row r="35" spans="1:12" ht="15.75" hidden="1" customHeight="1" x14ac:dyDescent="0.25">
      <c r="A35" s="4" t="s">
        <v>17</v>
      </c>
      <c r="B35" s="28"/>
      <c r="C35" s="28"/>
      <c r="D35" s="28"/>
      <c r="E35" s="28"/>
      <c r="F35" s="28"/>
      <c r="G35" s="28"/>
      <c r="H35" s="28"/>
      <c r="I35" s="52"/>
      <c r="J35" s="23"/>
      <c r="K35" s="23"/>
      <c r="L35" s="23"/>
    </row>
    <row r="36" spans="1:12" ht="15.75" x14ac:dyDescent="0.25">
      <c r="A36" s="4"/>
      <c r="B36" s="28"/>
      <c r="C36" s="28"/>
      <c r="D36" s="28"/>
      <c r="E36" s="28"/>
      <c r="F36" s="28"/>
      <c r="G36" s="28"/>
      <c r="H36" s="28"/>
      <c r="I36" s="52"/>
      <c r="J36" s="23"/>
      <c r="K36" s="23"/>
      <c r="L36" s="24"/>
    </row>
    <row r="37" spans="1:12" ht="15.75" x14ac:dyDescent="0.25">
      <c r="A37" s="8" t="s">
        <v>13</v>
      </c>
      <c r="B37" s="8"/>
      <c r="C37" s="8"/>
      <c r="D37" s="8"/>
      <c r="E37" s="8"/>
      <c r="F37" s="28"/>
      <c r="G37" s="28"/>
      <c r="H37" s="28"/>
      <c r="I37" s="52"/>
      <c r="J37" s="22"/>
    </row>
    <row r="38" spans="1:12" ht="26.25" customHeight="1" x14ac:dyDescent="0.25">
      <c r="A38" s="91" t="s">
        <v>57</v>
      </c>
      <c r="B38" s="91"/>
      <c r="C38" s="91"/>
      <c r="D38" s="91"/>
      <c r="E38" s="91"/>
      <c r="F38" s="11"/>
      <c r="G38" s="92"/>
      <c r="H38" s="92"/>
      <c r="I38" s="52"/>
      <c r="J38" s="22"/>
    </row>
    <row r="39" spans="1:12" ht="25.5" customHeight="1" x14ac:dyDescent="0.2">
      <c r="A39" s="59"/>
      <c r="B39" s="60"/>
      <c r="C39" s="60"/>
      <c r="D39" s="60"/>
      <c r="E39" s="93"/>
      <c r="F39" s="93"/>
      <c r="G39" s="93"/>
      <c r="H39" s="93"/>
      <c r="I39" s="52"/>
    </row>
    <row r="40" spans="1:12" ht="26.25" hidden="1" customHeight="1" x14ac:dyDescent="0.2">
      <c r="A40" s="29"/>
      <c r="B40" s="29"/>
      <c r="C40" s="29"/>
      <c r="D40" s="29"/>
      <c r="E40" s="52"/>
      <c r="F40" s="52"/>
      <c r="G40" s="52"/>
      <c r="H40" s="52"/>
      <c r="I40" s="52"/>
    </row>
    <row r="41" spans="1:12" ht="15" hidden="1" x14ac:dyDescent="0.2">
      <c r="A41" s="56"/>
      <c r="B41" s="52"/>
      <c r="C41" s="52"/>
      <c r="D41" s="52"/>
      <c r="E41" s="52"/>
      <c r="F41" s="52"/>
      <c r="G41" s="52"/>
      <c r="H41" s="52"/>
      <c r="I41" s="52"/>
    </row>
    <row r="42" spans="1:12" ht="15" hidden="1" x14ac:dyDescent="0.2">
      <c r="A42" s="52"/>
      <c r="B42" s="52" t="s">
        <v>41</v>
      </c>
      <c r="C42" s="52"/>
      <c r="D42" s="52"/>
      <c r="E42" s="52" t="s">
        <v>42</v>
      </c>
      <c r="F42" s="52" t="s">
        <v>48</v>
      </c>
      <c r="G42" s="52"/>
      <c r="H42" s="52"/>
      <c r="I42" s="52"/>
    </row>
    <row r="43" spans="1:12" ht="15" hidden="1" x14ac:dyDescent="0.2">
      <c r="A43" s="52"/>
      <c r="B43" s="52"/>
      <c r="C43" s="52"/>
      <c r="D43" s="52"/>
      <c r="E43" s="52"/>
      <c r="F43" s="52"/>
      <c r="G43" s="52"/>
      <c r="H43" s="52"/>
      <c r="I43" s="52"/>
    </row>
    <row r="44" spans="1:12" ht="15" hidden="1" x14ac:dyDescent="0.2">
      <c r="A44" s="52" t="s">
        <v>43</v>
      </c>
      <c r="B44" s="61">
        <v>502713</v>
      </c>
      <c r="C44" s="61"/>
      <c r="D44" s="61"/>
      <c r="E44" s="61">
        <v>703610</v>
      </c>
      <c r="F44" s="61">
        <f>B44+E44</f>
        <v>1206323</v>
      </c>
      <c r="G44" s="52"/>
      <c r="H44" s="52"/>
      <c r="I44" s="52"/>
    </row>
    <row r="45" spans="1:12" ht="15" hidden="1" x14ac:dyDescent="0.2">
      <c r="A45" s="52" t="s">
        <v>44</v>
      </c>
      <c r="B45" s="61">
        <v>1186606</v>
      </c>
      <c r="C45" s="61"/>
      <c r="D45" s="61"/>
      <c r="E45" s="61">
        <v>1643448</v>
      </c>
      <c r="F45" s="61">
        <f t="shared" ref="F45:F48" si="2">B45+E45</f>
        <v>2830054</v>
      </c>
    </row>
    <row r="46" spans="1:12" ht="15" hidden="1" x14ac:dyDescent="0.2">
      <c r="A46" s="52" t="s">
        <v>45</v>
      </c>
      <c r="B46" s="61">
        <v>859606</v>
      </c>
      <c r="C46" s="61"/>
      <c r="D46" s="61"/>
      <c r="E46" s="61">
        <v>563075</v>
      </c>
      <c r="F46" s="61">
        <f t="shared" si="2"/>
        <v>1422681</v>
      </c>
    </row>
    <row r="47" spans="1:12" ht="15" hidden="1" x14ac:dyDescent="0.2">
      <c r="A47" s="52" t="s">
        <v>46</v>
      </c>
      <c r="B47" s="61">
        <v>684715</v>
      </c>
      <c r="C47" s="61"/>
      <c r="D47" s="61"/>
      <c r="E47" s="61">
        <v>326871</v>
      </c>
      <c r="F47" s="61">
        <f t="shared" si="2"/>
        <v>1011586</v>
      </c>
    </row>
    <row r="48" spans="1:12" ht="15" hidden="1" x14ac:dyDescent="0.2">
      <c r="A48" s="52" t="s">
        <v>47</v>
      </c>
      <c r="B48" s="61">
        <v>133618</v>
      </c>
      <c r="C48" s="61"/>
      <c r="D48" s="61"/>
      <c r="E48" s="61">
        <v>74898</v>
      </c>
      <c r="F48" s="61">
        <f t="shared" si="2"/>
        <v>208516</v>
      </c>
    </row>
    <row r="49" spans="1:11" ht="15" hidden="1" x14ac:dyDescent="0.2">
      <c r="A49" s="52"/>
      <c r="B49" s="61"/>
      <c r="C49" s="61"/>
      <c r="D49" s="61"/>
      <c r="E49" s="61"/>
      <c r="F49" s="61"/>
    </row>
    <row r="50" spans="1:11" ht="15" hidden="1" x14ac:dyDescent="0.2">
      <c r="A50" s="52"/>
      <c r="B50" s="61">
        <f>SUM(B44:B49)</f>
        <v>3367258</v>
      </c>
      <c r="C50" s="61"/>
      <c r="D50" s="61"/>
      <c r="E50" s="61">
        <f>SUM(E44:E49)</f>
        <v>3311902</v>
      </c>
      <c r="F50" s="61">
        <f>SUM(F44:F49)</f>
        <v>6679160</v>
      </c>
    </row>
    <row r="51" spans="1:11" ht="15" hidden="1" x14ac:dyDescent="0.2">
      <c r="A51" s="52"/>
      <c r="B51" s="61"/>
      <c r="C51" s="61"/>
      <c r="D51" s="61"/>
      <c r="E51" s="61"/>
      <c r="F51" s="61"/>
    </row>
    <row r="52" spans="1:11" ht="15" hidden="1" x14ac:dyDescent="0.2">
      <c r="A52" s="52"/>
      <c r="B52" s="61"/>
      <c r="C52" s="61"/>
      <c r="D52" s="61"/>
      <c r="E52" s="61"/>
      <c r="F52" s="61"/>
    </row>
    <row r="53" spans="1:11" ht="15" x14ac:dyDescent="0.2">
      <c r="A53" s="52"/>
      <c r="B53" s="61"/>
      <c r="C53" s="61"/>
      <c r="D53" s="61"/>
      <c r="E53" s="61"/>
      <c r="F53" s="61"/>
    </row>
    <row r="54" spans="1:11" ht="15" hidden="1" x14ac:dyDescent="0.2">
      <c r="A54" s="52">
        <v>4138215.2800000003</v>
      </c>
      <c r="B54" s="61">
        <v>1470021.34</v>
      </c>
      <c r="C54" s="61"/>
      <c r="D54" s="61"/>
      <c r="E54" s="61">
        <v>329405.43000000005</v>
      </c>
      <c r="F54" s="61"/>
      <c r="G54" s="18">
        <v>8790859.1600000001</v>
      </c>
      <c r="H54" s="18">
        <v>426845.09000000008</v>
      </c>
      <c r="I54" s="18">
        <v>2003551.2400000005</v>
      </c>
      <c r="J54" s="18">
        <v>1865960.46</v>
      </c>
      <c r="K54" s="18">
        <v>193857.82</v>
      </c>
    </row>
    <row r="55" spans="1:11" ht="15" x14ac:dyDescent="0.2">
      <c r="A55" s="52"/>
      <c r="B55" s="61"/>
      <c r="C55" s="61"/>
      <c r="D55" s="61"/>
      <c r="E55" s="61"/>
      <c r="F55" s="61"/>
    </row>
    <row r="56" spans="1:11" ht="15" x14ac:dyDescent="0.2">
      <c r="A56" s="52"/>
      <c r="B56" s="61"/>
      <c r="C56" s="61"/>
      <c r="D56" s="61"/>
      <c r="E56" s="61"/>
      <c r="F56" s="61"/>
    </row>
    <row r="57" spans="1:11" ht="15" x14ac:dyDescent="0.2">
      <c r="A57" s="52"/>
      <c r="B57" s="52"/>
      <c r="C57" s="52"/>
      <c r="D57" s="52"/>
      <c r="E57" s="52"/>
      <c r="F57" s="52"/>
    </row>
    <row r="58" spans="1:11" ht="15" x14ac:dyDescent="0.2">
      <c r="A58" s="52"/>
      <c r="B58" s="52"/>
      <c r="C58" s="52"/>
      <c r="D58" s="52"/>
      <c r="E58" s="52"/>
      <c r="F58" s="52"/>
    </row>
    <row r="59" spans="1:11" ht="15" x14ac:dyDescent="0.2">
      <c r="A59" s="52"/>
      <c r="B59" s="52"/>
      <c r="C59" s="52"/>
      <c r="D59" s="52"/>
      <c r="E59" s="52"/>
      <c r="F59" s="52"/>
    </row>
    <row r="60" spans="1:11" ht="15" x14ac:dyDescent="0.2">
      <c r="A60" s="52"/>
      <c r="B60" s="52"/>
      <c r="C60" s="52"/>
      <c r="D60" s="52"/>
      <c r="E60" s="52"/>
      <c r="F60" s="52"/>
    </row>
  </sheetData>
  <mergeCells count="20">
    <mergeCell ref="E39:F39"/>
    <mergeCell ref="G39:H39"/>
    <mergeCell ref="A30:E30"/>
    <mergeCell ref="G30:H30"/>
    <mergeCell ref="E31:F31"/>
    <mergeCell ref="G31:H31"/>
    <mergeCell ref="A38:E38"/>
    <mergeCell ref="G38:H38"/>
    <mergeCell ref="A24:H24"/>
    <mergeCell ref="A4:H4"/>
    <mergeCell ref="A5:H5"/>
    <mergeCell ref="A6:H6"/>
    <mergeCell ref="A8:A10"/>
    <mergeCell ref="B8:B10"/>
    <mergeCell ref="E8:H8"/>
    <mergeCell ref="F9:H9"/>
    <mergeCell ref="C8:D8"/>
    <mergeCell ref="C9:C10"/>
    <mergeCell ref="D9:D10"/>
    <mergeCell ref="E9:E10"/>
  </mergeCells>
  <pageMargins left="0.70866141732283472" right="0" top="0.35433070866141736" bottom="0.35433070866141736" header="0" footer="0"/>
  <pageSetup paperSize="9" scale="6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Лист1 (3)</vt:lpstr>
      <vt:lpstr>график</vt:lpstr>
      <vt:lpstr>график!Область_печати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Анастасия Мацко</cp:lastModifiedBy>
  <cp:lastPrinted>2026-03-23T07:28:43Z</cp:lastPrinted>
  <dcterms:created xsi:type="dcterms:W3CDTF">2022-02-16T12:31:06Z</dcterms:created>
  <dcterms:modified xsi:type="dcterms:W3CDTF">2026-03-23T07:29:14Z</dcterms:modified>
</cp:coreProperties>
</file>